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8" r:id="rId1"/>
    <sheet name="2кв" sheetId="29" r:id="rId2"/>
  </sheets>
  <definedNames>
    <definedName name="_xlnm.Print_Area" localSheetId="0">'1кв'!$A$1:$E$62</definedName>
    <definedName name="_xlnm.Print_Area" localSheetId="1">'2кв'!$A$1:$E$62</definedName>
  </definedNames>
  <calcPr calcId="152511"/>
</workbook>
</file>

<file path=xl/calcChain.xml><?xml version="1.0" encoding="utf-8"?>
<calcChain xmlns="http://schemas.openxmlformats.org/spreadsheetml/2006/main">
  <c r="B55" i="29" l="1"/>
  <c r="E34" i="29"/>
  <c r="D38" i="29"/>
  <c r="E29" i="29"/>
  <c r="B60" i="29"/>
  <c r="B59" i="29"/>
  <c r="B58" i="29"/>
  <c r="E36" i="29"/>
  <c r="E35" i="29"/>
  <c r="E32" i="29"/>
  <c r="E23" i="29"/>
  <c r="E22" i="29"/>
  <c r="E38" i="29" l="1"/>
  <c r="B61" i="29" s="1"/>
  <c r="B62" i="29" s="1"/>
  <c r="E38" i="28"/>
  <c r="D38" i="28"/>
  <c r="E32" i="28" l="1"/>
  <c r="E33" i="28"/>
  <c r="E34" i="28"/>
  <c r="E35" i="28"/>
  <c r="E36" i="28"/>
  <c r="E31" i="28"/>
  <c r="B60" i="28" l="1"/>
  <c r="B59" i="28"/>
  <c r="B58" i="28"/>
  <c r="E23" i="28"/>
  <c r="E22" i="28"/>
  <c r="B61" i="28" l="1"/>
  <c r="B62" i="28" l="1"/>
</calcChain>
</file>

<file path=xl/sharedStrings.xml><?xml version="1.0" encoding="utf-8"?>
<sst xmlns="http://schemas.openxmlformats.org/spreadsheetml/2006/main" count="186" uniqueCount="86">
  <si>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</si>
  <si>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</si>
  <si>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</si>
  <si>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</si>
  <si>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</si>
  <si>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</si>
  <si>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</si>
  <si>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</si>
  <si>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</si>
  <si>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</si>
  <si>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</si>
  <si>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</si>
  <si>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</si>
  <si>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</si>
  <si>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</si>
  <si>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</si>
  <si>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</si>
  <si>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</si>
  <si>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</si>
  <si>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</si>
  <si>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</si>
  <si>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</si>
  <si>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</si>
  <si>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</si>
  <si>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</si>
  <si>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</si>
  <si>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</si>
  <si>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</si>
  <si>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</si>
  <si>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 xml:space="preserve">в т.ч. Оплачено </t>
  </si>
  <si>
    <t>Услуги по дератизации и дезинфекции</t>
  </si>
  <si>
    <t xml:space="preserve">Расходы по управлению МКД </t>
  </si>
  <si>
    <t>Остаток на начало квартала</t>
  </si>
  <si>
    <t xml:space="preserve">Услуги по содержанию многоквартирного дома </t>
  </si>
  <si>
    <t xml:space="preserve">По заявке собственников </t>
  </si>
  <si>
    <t xml:space="preserve">Стоимость материалов </t>
  </si>
  <si>
    <t>г. Россошь, проспект Труда, д.38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</si>
  <si>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27 октября 2020г.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</si>
  <si>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01.11.2020 г.</t>
    </r>
  </si>
  <si>
    <t>определена приложением № 9 к договору №1 от 01.11.2020 г.</t>
  </si>
  <si>
    <t>Заказчик - Собственники МКД, в лице председателя совета МКД Ивахно Е.Н.</t>
  </si>
  <si>
    <t>1 квартал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</si>
  <si>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</si>
  <si>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</si>
  <si>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</si>
  <si>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</si>
  <si>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январь</t>
  </si>
  <si>
    <t>февраль</t>
  </si>
  <si>
    <t>март</t>
  </si>
  <si>
    <t>интернет ТТК</t>
  </si>
  <si>
    <t>интернет Ростелеком</t>
  </si>
  <si>
    <t>интернет Квант-телеком</t>
  </si>
  <si>
    <t>Итого</t>
  </si>
  <si>
    <t>ч/ч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</si>
  <si>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Ивахно Екатерины Николаевны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</si>
  <si>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</si>
  <si>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- 6500,4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</si>
  <si>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пр-к Труда, д. 38</t>
    </r>
  </si>
  <si>
    <t>Исполнитель - ООО ЖКХ "Локомотив", в лице директора  Бовкун А.А.</t>
  </si>
  <si>
    <t>за 1 квартал 2024 года</t>
  </si>
  <si>
    <t>31.03.2024 г.</t>
  </si>
  <si>
    <t>Демонтаж,монтаж засовов на мусороприемнике</t>
  </si>
  <si>
    <t>Замена колес на мусорном баке</t>
  </si>
  <si>
    <t>Опиловка деревьев (кв.50)</t>
  </si>
  <si>
    <t>Замена стояка КНС (КВ.5)</t>
  </si>
  <si>
    <t>Замена стояка КНС и заделка отверстий с кв.73 в кв.77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</si>
  <si>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</si>
  <si>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</si>
  <si>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2024 г. выполнено работ (оказано услуг) на общую сумму шестьсот сорок семь тысяч сто тридцать рублей 63 копейки.</t>
  </si>
  <si>
    <t>Предъявлено населению 766084,12</t>
  </si>
  <si>
    <t>Замена крана на полив</t>
  </si>
  <si>
    <t>за 2 квартал 2024 года</t>
  </si>
  <si>
    <t>30.06.2024 г.</t>
  </si>
  <si>
    <t>2 квартал</t>
  </si>
  <si>
    <t>Ремонт и регулировка окон  1 под.5 эт. 2шт.</t>
  </si>
  <si>
    <t>Ремонт мягкой кровли 330 м2(смета)</t>
  </si>
  <si>
    <t>Монтаж засовов на мусороприемники, замена навесов,замена замка на подъезде№1 (кв4)</t>
  </si>
  <si>
    <t>апрель</t>
  </si>
  <si>
    <t>июнь</t>
  </si>
  <si>
    <t>Ремонт двери выхода на кровлю</t>
  </si>
  <si>
    <t>Замена стояка ХВС с подвала на 3-й этаж (кв.41)</t>
  </si>
  <si>
    <t>Замена ливневых труб на тех.этаже (кв. 55)(смета)</t>
  </si>
  <si>
    <t>чч</t>
  </si>
  <si>
    <t xml:space="preserve">Ремонт мусорного контейнера </t>
  </si>
  <si>
    <t xml:space="preserve">           2. Всего за период с "01" 04  2024 г. по "30" 06 2024 г. выполнено работ (оказано услуг) на общую сумму девятьсот сорок семь тысяч двести семьдесят семь рублей 64 копейки.</t>
  </si>
  <si>
    <t>Предъявлено населению 670572,64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</si>
</sst>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7" fillId="0" borderId="0"/>
    <xf numFmtId="166" fontId="15" fillId="0" borderId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6" fillId="2" borderId="1" xfId="0" applyFont="1" applyFill="1" applyBorder="1"/>
  </cellXfs>
  <cellStyles count="6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topLeftCell="A43" zoomScaleSheetLayoutView="100" workbookViewId="0">
      <selection activeCell="A45" sqref="A45:E45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59</v>
      </c>
      <c r="B3" s="42"/>
      <c r="C3" s="42"/>
      <c r="D3" s="42"/>
      <c r="E3" s="42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60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36</v>
      </c>
      <c r="B7" s="44"/>
      <c r="C7" s="44"/>
      <c r="D7" s="44"/>
      <c r="E7" s="44"/>
    </row>
    <row r="8" spans="1:5" ht="15.75" customHeight="1" x14ac:dyDescent="0.25">
      <c r="A8" s="46" t="s">
        <v>1</v>
      </c>
      <c r="B8" s="46"/>
      <c r="C8" s="46"/>
      <c r="D8" s="46"/>
      <c r="E8" s="46"/>
    </row>
    <row r="9" spans="1:5" ht="13.9" customHeight="1" x14ac:dyDescent="0.25">
      <c r="A9" s="47" t="s">
        <v>54</v>
      </c>
      <c r="B9" s="47"/>
      <c r="C9" s="47"/>
      <c r="D9" s="47"/>
      <c r="E9" s="47"/>
    </row>
    <row r="10" spans="1:5" ht="26.25" customHeight="1" x14ac:dyDescent="0.25">
      <c r="A10" s="48" t="s">
        <v>14</v>
      </c>
      <c r="B10" s="49"/>
      <c r="C10" s="49"/>
      <c r="D10" s="49"/>
      <c r="E10" s="49"/>
    </row>
    <row r="11" spans="1:5" ht="30.75" customHeight="1" x14ac:dyDescent="0.25">
      <c r="A11" s="43" t="s">
        <v>37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ht="21" customHeight="1" x14ac:dyDescent="0.25">
      <c r="A14" s="46" t="s">
        <v>2</v>
      </c>
      <c r="B14" s="50"/>
      <c r="C14" s="50"/>
      <c r="D14" s="50"/>
      <c r="E14" s="50"/>
    </row>
    <row r="15" spans="1:5" ht="14.25" customHeight="1" x14ac:dyDescent="0.25">
      <c r="A15" s="43" t="s">
        <v>55</v>
      </c>
      <c r="B15" s="43"/>
      <c r="C15" s="43"/>
      <c r="D15" s="43"/>
      <c r="E15" s="43"/>
    </row>
    <row r="16" spans="1:5" x14ac:dyDescent="0.25">
      <c r="A16" s="46" t="s">
        <v>16</v>
      </c>
      <c r="B16" s="50"/>
      <c r="C16" s="50"/>
      <c r="D16" s="50"/>
      <c r="E16" s="50"/>
    </row>
    <row r="17" spans="1:7" ht="32.25" customHeight="1" x14ac:dyDescent="0.25">
      <c r="A17" s="43" t="s">
        <v>17</v>
      </c>
      <c r="B17" s="43"/>
      <c r="C17" s="43"/>
      <c r="D17" s="43"/>
      <c r="E17" s="43"/>
    </row>
    <row r="18" spans="1:7" ht="64.5" customHeight="1" x14ac:dyDescent="0.25">
      <c r="A18" s="43" t="s">
        <v>38</v>
      </c>
      <c r="B18" s="43"/>
      <c r="C18" s="43"/>
      <c r="D18" s="43"/>
      <c r="E18" s="43"/>
    </row>
    <row r="19" spans="1:7" ht="36.75" customHeight="1" x14ac:dyDescent="0.25">
      <c r="A19" s="45" t="s">
        <v>57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20.55</v>
      </c>
      <c r="E22" s="7">
        <f>D22*F20*G20</f>
        <v>400749.66000000003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5.6</v>
      </c>
      <c r="E23" s="7">
        <f>D23*F20*G20</f>
        <v>109206.72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0</v>
      </c>
    </row>
    <row r="25" spans="1:7" x14ac:dyDescent="0.25">
      <c r="A25" s="6" t="s">
        <v>42</v>
      </c>
      <c r="B25" s="8" t="s">
        <v>41</v>
      </c>
      <c r="C25" s="3" t="s">
        <v>24</v>
      </c>
      <c r="D25" s="3"/>
      <c r="E25" s="7">
        <v>43613.94</v>
      </c>
    </row>
    <row r="26" spans="1:7" x14ac:dyDescent="0.25">
      <c r="A26" s="6" t="s">
        <v>44</v>
      </c>
      <c r="B26" s="8" t="s">
        <v>41</v>
      </c>
      <c r="C26" s="3" t="s">
        <v>24</v>
      </c>
      <c r="D26" s="3"/>
      <c r="E26" s="7">
        <v>24783.5</v>
      </c>
    </row>
    <row r="27" spans="1:7" x14ac:dyDescent="0.25">
      <c r="A27" s="6" t="s">
        <v>45</v>
      </c>
      <c r="B27" s="8" t="s">
        <v>41</v>
      </c>
      <c r="C27" s="3" t="s">
        <v>24</v>
      </c>
      <c r="D27" s="3"/>
      <c r="E27" s="7">
        <v>24039.54</v>
      </c>
    </row>
    <row r="28" spans="1:7" x14ac:dyDescent="0.25">
      <c r="A28" s="6" t="s">
        <v>43</v>
      </c>
      <c r="B28" s="8" t="s">
        <v>41</v>
      </c>
      <c r="C28" s="3" t="s">
        <v>24</v>
      </c>
      <c r="D28" s="3"/>
      <c r="E28" s="7">
        <v>8475.5300000000007</v>
      </c>
    </row>
    <row r="29" spans="1:7" x14ac:dyDescent="0.25">
      <c r="A29" s="19" t="s">
        <v>35</v>
      </c>
      <c r="B29" s="8" t="s">
        <v>41</v>
      </c>
      <c r="C29" s="22" t="s">
        <v>24</v>
      </c>
      <c r="D29" s="3"/>
      <c r="E29" s="7">
        <v>17274.47</v>
      </c>
    </row>
    <row r="30" spans="1:7" s="35" customFormat="1" ht="45" x14ac:dyDescent="0.25">
      <c r="A30" s="19" t="s">
        <v>66</v>
      </c>
      <c r="B30" s="33" t="s">
        <v>67</v>
      </c>
      <c r="C30" s="22" t="s">
        <v>24</v>
      </c>
      <c r="D30" s="22"/>
      <c r="E30" s="34">
        <v>3123</v>
      </c>
    </row>
    <row r="31" spans="1:7" ht="15.75" x14ac:dyDescent="0.25">
      <c r="A31" s="19" t="s">
        <v>64</v>
      </c>
      <c r="B31" s="25" t="s">
        <v>46</v>
      </c>
      <c r="C31" s="22" t="s">
        <v>53</v>
      </c>
      <c r="D31" s="3">
        <v>16</v>
      </c>
      <c r="E31" s="31">
        <f>D31*260.07</f>
        <v>4161.12</v>
      </c>
    </row>
    <row r="32" spans="1:7" ht="30" x14ac:dyDescent="0.25">
      <c r="A32" s="19" t="s">
        <v>65</v>
      </c>
      <c r="B32" s="25" t="s">
        <v>47</v>
      </c>
      <c r="C32" s="22" t="s">
        <v>53</v>
      </c>
      <c r="D32" s="3">
        <v>20</v>
      </c>
      <c r="E32" s="31">
        <f t="shared" ref="E32:E36" si="0">D32*260.07</f>
        <v>5201.3999999999996</v>
      </c>
    </row>
    <row r="33" spans="1:5" ht="31.5" x14ac:dyDescent="0.25">
      <c r="A33" s="23" t="s">
        <v>61</v>
      </c>
      <c r="B33" s="25" t="s">
        <v>48</v>
      </c>
      <c r="C33" s="22" t="s">
        <v>53</v>
      </c>
      <c r="D33" s="25">
        <v>2</v>
      </c>
      <c r="E33" s="31">
        <f t="shared" si="0"/>
        <v>520.14</v>
      </c>
    </row>
    <row r="34" spans="1:5" ht="15.75" x14ac:dyDescent="0.25">
      <c r="A34" s="26" t="s">
        <v>63</v>
      </c>
      <c r="B34" s="25" t="s">
        <v>48</v>
      </c>
      <c r="C34" s="22" t="s">
        <v>53</v>
      </c>
      <c r="D34" s="25">
        <v>18</v>
      </c>
      <c r="E34" s="31">
        <f t="shared" si="0"/>
        <v>4681.26</v>
      </c>
    </row>
    <row r="35" spans="1:5" ht="15.75" x14ac:dyDescent="0.25">
      <c r="A35" s="24" t="s">
        <v>62</v>
      </c>
      <c r="B35" s="25" t="s">
        <v>48</v>
      </c>
      <c r="C35" s="22" t="s">
        <v>53</v>
      </c>
      <c r="D35" s="25">
        <v>4</v>
      </c>
      <c r="E35" s="31">
        <f t="shared" si="0"/>
        <v>1040.28</v>
      </c>
    </row>
    <row r="36" spans="1:5" ht="15.75" x14ac:dyDescent="0.25">
      <c r="A36" s="24" t="s">
        <v>70</v>
      </c>
      <c r="B36" s="25" t="s">
        <v>48</v>
      </c>
      <c r="C36" s="22" t="s">
        <v>53</v>
      </c>
      <c r="D36" s="25">
        <v>1</v>
      </c>
      <c r="E36" s="31">
        <f t="shared" si="0"/>
        <v>260.07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x14ac:dyDescent="0.25">
      <c r="A38" s="20" t="s">
        <v>52</v>
      </c>
      <c r="B38" s="9"/>
      <c r="C38" s="10"/>
      <c r="D38" s="10">
        <f>SUM(D31:D37)</f>
        <v>61</v>
      </c>
      <c r="E38" s="11">
        <f>SUM(E22:E37)</f>
        <v>647130.63000000012</v>
      </c>
    </row>
    <row r="40" spans="1:5" ht="30.75" customHeight="1" x14ac:dyDescent="0.25">
      <c r="A40" s="52" t="s">
        <v>68</v>
      </c>
      <c r="B40" s="52"/>
      <c r="C40" s="52"/>
      <c r="D40" s="52"/>
      <c r="E40" s="52"/>
    </row>
    <row r="41" spans="1:5" ht="30.75" customHeight="1" x14ac:dyDescent="0.25">
      <c r="A41" s="43" t="s">
        <v>21</v>
      </c>
      <c r="B41" s="43"/>
      <c r="C41" s="43"/>
      <c r="D41" s="43"/>
      <c r="E41" s="43"/>
    </row>
    <row r="42" spans="1:5" x14ac:dyDescent="0.25">
      <c r="A42" s="43" t="s">
        <v>20</v>
      </c>
      <c r="B42" s="43"/>
      <c r="C42" s="43"/>
      <c r="D42" s="43"/>
      <c r="E42" s="43"/>
    </row>
    <row r="43" spans="1:5" ht="32.25" customHeight="1" x14ac:dyDescent="0.25">
      <c r="A43" s="43" t="s">
        <v>25</v>
      </c>
      <c r="B43" s="43"/>
      <c r="C43" s="43"/>
      <c r="D43" s="43"/>
      <c r="E43" s="43"/>
    </row>
    <row r="44" spans="1:5" x14ac:dyDescent="0.25">
      <c r="A44" s="43" t="s">
        <v>18</v>
      </c>
      <c r="B44" s="43"/>
      <c r="C44" s="43"/>
      <c r="D44" s="43"/>
      <c r="E44" s="43"/>
    </row>
    <row r="45" spans="1:5" x14ac:dyDescent="0.25">
      <c r="A45" s="53" t="s">
        <v>5</v>
      </c>
      <c r="B45" s="53"/>
      <c r="C45" s="53"/>
      <c r="D45" s="53"/>
      <c r="E45" s="53"/>
    </row>
    <row r="46" spans="1:5" x14ac:dyDescent="0.25">
      <c r="A46" s="43" t="s">
        <v>18</v>
      </c>
      <c r="B46" s="43"/>
      <c r="C46" s="43"/>
      <c r="D46" s="43"/>
      <c r="E46" s="43"/>
    </row>
    <row r="47" spans="1:5" x14ac:dyDescent="0.25">
      <c r="A47" s="54" t="s">
        <v>58</v>
      </c>
      <c r="B47" s="54"/>
      <c r="C47" s="54"/>
      <c r="D47" s="54"/>
      <c r="E47" s="54"/>
    </row>
    <row r="48" spans="1:5" x14ac:dyDescent="0.25">
      <c r="B48" s="51" t="s">
        <v>19</v>
      </c>
      <c r="C48" s="51"/>
      <c r="D48" s="51"/>
      <c r="E48" s="5" t="s">
        <v>6</v>
      </c>
    </row>
    <row r="49" spans="1:5" x14ac:dyDescent="0.25">
      <c r="A49" s="28"/>
      <c r="B49" s="28"/>
      <c r="C49" s="28"/>
      <c r="D49" s="28"/>
      <c r="E49" s="28"/>
    </row>
    <row r="50" spans="1:5" x14ac:dyDescent="0.25">
      <c r="A50" s="54" t="s">
        <v>40</v>
      </c>
      <c r="B50" s="54"/>
      <c r="C50" s="54"/>
      <c r="D50" s="54"/>
      <c r="E50" s="54"/>
    </row>
    <row r="51" spans="1:5" x14ac:dyDescent="0.25">
      <c r="B51" s="51" t="s">
        <v>19</v>
      </c>
      <c r="C51" s="51"/>
      <c r="D51" s="51"/>
      <c r="E51" s="5" t="s">
        <v>6</v>
      </c>
    </row>
    <row r="53" spans="1:5" x14ac:dyDescent="0.25">
      <c r="A53" s="17" t="s">
        <v>56</v>
      </c>
    </row>
    <row r="54" spans="1:5" x14ac:dyDescent="0.25">
      <c r="A54" s="12" t="s">
        <v>26</v>
      </c>
    </row>
    <row r="55" spans="1:5" x14ac:dyDescent="0.25">
      <c r="A55" s="2" t="s">
        <v>32</v>
      </c>
      <c r="B55" s="13">
        <v>-638222.56999999995</v>
      </c>
    </row>
    <row r="56" spans="1:5" ht="15.75" x14ac:dyDescent="0.25">
      <c r="A56" s="14" t="s">
        <v>69</v>
      </c>
      <c r="B56" s="15"/>
    </row>
    <row r="57" spans="1:5" x14ac:dyDescent="0.25">
      <c r="A57" s="2" t="s">
        <v>29</v>
      </c>
      <c r="B57" s="15">
        <v>768509.98</v>
      </c>
    </row>
    <row r="58" spans="1:5" x14ac:dyDescent="0.25">
      <c r="A58" s="2" t="s">
        <v>49</v>
      </c>
      <c r="B58" s="15">
        <f>660*3</f>
        <v>1980</v>
      </c>
    </row>
    <row r="59" spans="1:5" x14ac:dyDescent="0.25">
      <c r="A59" s="2" t="s">
        <v>50</v>
      </c>
      <c r="B59" s="15">
        <f>150*3</f>
        <v>450</v>
      </c>
    </row>
    <row r="60" spans="1:5" x14ac:dyDescent="0.25">
      <c r="A60" s="2" t="s">
        <v>51</v>
      </c>
      <c r="B60" s="15">
        <f>300*3</f>
        <v>900</v>
      </c>
    </row>
    <row r="61" spans="1:5" ht="19.5" customHeight="1" x14ac:dyDescent="0.25">
      <c r="A61" s="27" t="s">
        <v>28</v>
      </c>
      <c r="B61" s="15">
        <f>E38</f>
        <v>647130.63000000012</v>
      </c>
    </row>
    <row r="62" spans="1:5" x14ac:dyDescent="0.25">
      <c r="A62" s="16" t="s">
        <v>27</v>
      </c>
      <c r="B62" s="13">
        <f>B55+B57+B58+B59+B60-B61</f>
        <v>-513513.22000000009</v>
      </c>
    </row>
    <row r="63" spans="1:5" x14ac:dyDescent="0.25">
      <c r="B63" s="2">
        <v>-638222.56999999995</v>
      </c>
    </row>
  </sheetData>
  <mergeCells count="29"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E47"/>
    <mergeCell ref="B48:D48"/>
    <mergeCell ref="A50:E5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view="pageBreakPreview" topLeftCell="A46" zoomScaleSheetLayoutView="100" workbookViewId="0">
      <selection activeCell="B61" sqref="B61"/>
    </sheetView>
  </sheetViews>
  <sheetFormatPr defaultColWidth="9.140625" defaultRowHeight="15" x14ac:dyDescent="0.25"/>
  <cols>
    <col min="1" max="1" width="39.140625" style="2" customWidth="1"/>
    <col min="2" max="2" width="16.5703125" style="2" customWidth="1"/>
    <col min="3" max="3" width="10.5703125" style="2" customWidth="1"/>
    <col min="4" max="4" width="13.85546875" style="2" customWidth="1"/>
    <col min="5" max="5" width="16.57031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71</v>
      </c>
      <c r="B3" s="42"/>
      <c r="C3" s="42"/>
      <c r="D3" s="42"/>
      <c r="E3" s="42"/>
    </row>
    <row r="4" spans="1:5" s="1" customFormat="1" ht="15.6" customHeight="1" x14ac:dyDescent="0.25">
      <c r="A4" s="21" t="s">
        <v>13</v>
      </c>
      <c r="B4" s="4"/>
      <c r="C4" s="4"/>
      <c r="D4" s="30"/>
      <c r="E4" s="32" t="s">
        <v>72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36</v>
      </c>
      <c r="B7" s="44"/>
      <c r="C7" s="44"/>
      <c r="D7" s="44"/>
      <c r="E7" s="44"/>
    </row>
    <row r="8" spans="1:5" ht="15.75" customHeight="1" x14ac:dyDescent="0.25">
      <c r="A8" s="46" t="s">
        <v>1</v>
      </c>
      <c r="B8" s="46"/>
      <c r="C8" s="46"/>
      <c r="D8" s="46"/>
      <c r="E8" s="46"/>
    </row>
    <row r="9" spans="1:5" ht="13.9" customHeight="1" x14ac:dyDescent="0.25">
      <c r="A9" s="47" t="s">
        <v>54</v>
      </c>
      <c r="B9" s="47"/>
      <c r="C9" s="47"/>
      <c r="D9" s="47"/>
      <c r="E9" s="47"/>
    </row>
    <row r="10" spans="1:5" ht="26.25" customHeight="1" x14ac:dyDescent="0.25">
      <c r="A10" s="48" t="s">
        <v>14</v>
      </c>
      <c r="B10" s="49"/>
      <c r="C10" s="49"/>
      <c r="D10" s="49"/>
      <c r="E10" s="49"/>
    </row>
    <row r="11" spans="1:5" ht="30.75" customHeight="1" x14ac:dyDescent="0.25">
      <c r="A11" s="43" t="s">
        <v>37</v>
      </c>
      <c r="B11" s="43"/>
      <c r="C11" s="43"/>
      <c r="D11" s="43"/>
      <c r="E11" s="43"/>
    </row>
    <row r="12" spans="1:5" ht="14.25" customHeight="1" x14ac:dyDescent="0.25">
      <c r="A12" s="46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ht="21" customHeight="1" x14ac:dyDescent="0.25">
      <c r="A14" s="46" t="s">
        <v>2</v>
      </c>
      <c r="B14" s="50"/>
      <c r="C14" s="50"/>
      <c r="D14" s="50"/>
      <c r="E14" s="50"/>
    </row>
    <row r="15" spans="1:5" ht="14.25" customHeight="1" x14ac:dyDescent="0.25">
      <c r="A15" s="43" t="s">
        <v>55</v>
      </c>
      <c r="B15" s="43"/>
      <c r="C15" s="43"/>
      <c r="D15" s="43"/>
      <c r="E15" s="43"/>
    </row>
    <row r="16" spans="1:5" x14ac:dyDescent="0.25">
      <c r="A16" s="46" t="s">
        <v>16</v>
      </c>
      <c r="B16" s="50"/>
      <c r="C16" s="50"/>
      <c r="D16" s="50"/>
      <c r="E16" s="50"/>
    </row>
    <row r="17" spans="1:7" ht="32.25" customHeight="1" x14ac:dyDescent="0.25">
      <c r="A17" s="43" t="s">
        <v>17</v>
      </c>
      <c r="B17" s="43"/>
      <c r="C17" s="43"/>
      <c r="D17" s="43"/>
      <c r="E17" s="43"/>
    </row>
    <row r="18" spans="1:7" ht="64.5" customHeight="1" x14ac:dyDescent="0.25">
      <c r="A18" s="43" t="s">
        <v>38</v>
      </c>
      <c r="B18" s="43"/>
      <c r="C18" s="43"/>
      <c r="D18" s="43"/>
      <c r="E18" s="43"/>
    </row>
    <row r="19" spans="1:7" ht="36.75" customHeight="1" x14ac:dyDescent="0.25">
      <c r="A19" s="45" t="s">
        <v>57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33</v>
      </c>
      <c r="B22" s="8" t="s">
        <v>39</v>
      </c>
      <c r="C22" s="3" t="s">
        <v>4</v>
      </c>
      <c r="D22" s="3">
        <v>20.55</v>
      </c>
      <c r="E22" s="7">
        <f>D22*F20*G20</f>
        <v>400749.66000000003</v>
      </c>
    </row>
    <row r="23" spans="1:7" x14ac:dyDescent="0.25">
      <c r="A23" s="6" t="s">
        <v>31</v>
      </c>
      <c r="B23" s="8" t="s">
        <v>23</v>
      </c>
      <c r="C23" s="3" t="s">
        <v>4</v>
      </c>
      <c r="D23" s="3">
        <v>5.6</v>
      </c>
      <c r="E23" s="7">
        <f>D23*F20*G20</f>
        <v>109206.72</v>
      </c>
    </row>
    <row r="24" spans="1:7" ht="25.5" x14ac:dyDescent="0.25">
      <c r="A24" s="6" t="s">
        <v>30</v>
      </c>
      <c r="B24" s="8" t="s">
        <v>34</v>
      </c>
      <c r="C24" s="3" t="s">
        <v>4</v>
      </c>
      <c r="D24" s="3"/>
      <c r="E24" s="7">
        <v>3490.5</v>
      </c>
    </row>
    <row r="25" spans="1:7" x14ac:dyDescent="0.25">
      <c r="A25" s="6" t="s">
        <v>42</v>
      </c>
      <c r="B25" s="8" t="s">
        <v>73</v>
      </c>
      <c r="C25" s="3" t="s">
        <v>24</v>
      </c>
      <c r="D25" s="3"/>
      <c r="E25" s="7">
        <v>42207.86</v>
      </c>
    </row>
    <row r="26" spans="1:7" x14ac:dyDescent="0.25">
      <c r="A26" s="6" t="s">
        <v>44</v>
      </c>
      <c r="B26" s="8" t="s">
        <v>73</v>
      </c>
      <c r="C26" s="3" t="s">
        <v>24</v>
      </c>
      <c r="D26" s="3"/>
      <c r="E26" s="7">
        <v>24938.7</v>
      </c>
    </row>
    <row r="27" spans="1:7" x14ac:dyDescent="0.25">
      <c r="A27" s="6" t="s">
        <v>45</v>
      </c>
      <c r="B27" s="8" t="s">
        <v>73</v>
      </c>
      <c r="C27" s="3" t="s">
        <v>24</v>
      </c>
      <c r="D27" s="3"/>
      <c r="E27" s="7">
        <v>21818.32</v>
      </c>
    </row>
    <row r="28" spans="1:7" x14ac:dyDescent="0.25">
      <c r="A28" s="6" t="s">
        <v>43</v>
      </c>
      <c r="B28" s="8" t="s">
        <v>73</v>
      </c>
      <c r="C28" s="3" t="s">
        <v>24</v>
      </c>
      <c r="D28" s="3"/>
      <c r="E28" s="7">
        <v>7278.53</v>
      </c>
    </row>
    <row r="29" spans="1:7" x14ac:dyDescent="0.25">
      <c r="A29" s="19" t="s">
        <v>35</v>
      </c>
      <c r="B29" s="8" t="s">
        <v>73</v>
      </c>
      <c r="C29" s="22" t="s">
        <v>24</v>
      </c>
      <c r="D29" s="3"/>
      <c r="E29" s="7">
        <f>837.5+14087.13</f>
        <v>14924.63</v>
      </c>
    </row>
    <row r="30" spans="1:7" ht="30.75" customHeight="1" x14ac:dyDescent="0.25">
      <c r="A30" s="26" t="s">
        <v>74</v>
      </c>
      <c r="B30" s="25" t="s">
        <v>77</v>
      </c>
      <c r="C30" s="22" t="s">
        <v>24</v>
      </c>
      <c r="D30" s="3"/>
      <c r="E30" s="31">
        <v>1500</v>
      </c>
    </row>
    <row r="31" spans="1:7" ht="15.75" x14ac:dyDescent="0.25">
      <c r="A31" s="26" t="s">
        <v>75</v>
      </c>
      <c r="B31" s="25" t="s">
        <v>77</v>
      </c>
      <c r="C31" s="22" t="s">
        <v>24</v>
      </c>
      <c r="D31" s="3"/>
      <c r="E31" s="31">
        <v>243276</v>
      </c>
    </row>
    <row r="32" spans="1:7" ht="47.25" customHeight="1" x14ac:dyDescent="0.25">
      <c r="A32" s="26" t="s">
        <v>76</v>
      </c>
      <c r="B32" s="25" t="s">
        <v>77</v>
      </c>
      <c r="C32" s="22" t="s">
        <v>53</v>
      </c>
      <c r="D32" s="25">
        <v>24</v>
      </c>
      <c r="E32" s="31">
        <f t="shared" ref="E32:E36" si="0">D32*260.07</f>
        <v>6241.68</v>
      </c>
    </row>
    <row r="33" spans="1:5" ht="31.5" x14ac:dyDescent="0.25">
      <c r="A33" s="26" t="s">
        <v>81</v>
      </c>
      <c r="B33" s="25" t="s">
        <v>77</v>
      </c>
      <c r="C33" s="22" t="s">
        <v>24</v>
      </c>
      <c r="D33" s="25"/>
      <c r="E33" s="31">
        <v>65923.5</v>
      </c>
    </row>
    <row r="34" spans="1:5" ht="15.75" x14ac:dyDescent="0.25">
      <c r="A34" s="55" t="s">
        <v>83</v>
      </c>
      <c r="B34" s="25" t="s">
        <v>77</v>
      </c>
      <c r="C34" s="22" t="s">
        <v>82</v>
      </c>
      <c r="D34" s="25">
        <v>2</v>
      </c>
      <c r="E34" s="31">
        <f>D34*260.07</f>
        <v>520.14</v>
      </c>
    </row>
    <row r="35" spans="1:5" ht="15.75" x14ac:dyDescent="0.25">
      <c r="A35" s="55" t="s">
        <v>79</v>
      </c>
      <c r="B35" s="25" t="s">
        <v>78</v>
      </c>
      <c r="C35" s="22" t="s">
        <v>53</v>
      </c>
      <c r="D35" s="25">
        <v>4</v>
      </c>
      <c r="E35" s="31">
        <f t="shared" si="0"/>
        <v>1040.28</v>
      </c>
    </row>
    <row r="36" spans="1:5" ht="31.5" x14ac:dyDescent="0.25">
      <c r="A36" s="26" t="s">
        <v>80</v>
      </c>
      <c r="B36" s="25" t="s">
        <v>78</v>
      </c>
      <c r="C36" s="22" t="s">
        <v>53</v>
      </c>
      <c r="D36" s="25">
        <v>16</v>
      </c>
      <c r="E36" s="31">
        <f t="shared" si="0"/>
        <v>4161.12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x14ac:dyDescent="0.25">
      <c r="A38" s="20" t="s">
        <v>52</v>
      </c>
      <c r="B38" s="9"/>
      <c r="C38" s="10"/>
      <c r="D38" s="10">
        <f>SUM(D30:D37)</f>
        <v>46</v>
      </c>
      <c r="E38" s="11">
        <f>SUM(E22:E37)</f>
        <v>947277.64</v>
      </c>
    </row>
    <row r="40" spans="1:5" ht="30.75" customHeight="1" x14ac:dyDescent="0.25">
      <c r="A40" s="52" t="s">
        <v>84</v>
      </c>
      <c r="B40" s="52"/>
      <c r="C40" s="52"/>
      <c r="D40" s="52"/>
      <c r="E40" s="52"/>
    </row>
    <row r="41" spans="1:5" ht="30.75" customHeight="1" x14ac:dyDescent="0.25">
      <c r="A41" s="43" t="s">
        <v>21</v>
      </c>
      <c r="B41" s="43"/>
      <c r="C41" s="43"/>
      <c r="D41" s="43"/>
      <c r="E41" s="43"/>
    </row>
    <row r="42" spans="1:5" x14ac:dyDescent="0.25">
      <c r="A42" s="43" t="s">
        <v>20</v>
      </c>
      <c r="B42" s="43"/>
      <c r="C42" s="43"/>
      <c r="D42" s="43"/>
      <c r="E42" s="43"/>
    </row>
    <row r="43" spans="1:5" ht="32.25" customHeight="1" x14ac:dyDescent="0.25">
      <c r="A43" s="43" t="s">
        <v>25</v>
      </c>
      <c r="B43" s="43"/>
      <c r="C43" s="43"/>
      <c r="D43" s="43"/>
      <c r="E43" s="43"/>
    </row>
    <row r="44" spans="1:5" x14ac:dyDescent="0.25">
      <c r="A44" s="43" t="s">
        <v>18</v>
      </c>
      <c r="B44" s="43"/>
      <c r="C44" s="43"/>
      <c r="D44" s="43"/>
      <c r="E44" s="43"/>
    </row>
    <row r="45" spans="1:5" x14ac:dyDescent="0.25">
      <c r="A45" s="53" t="s">
        <v>5</v>
      </c>
      <c r="B45" s="53"/>
      <c r="C45" s="53"/>
      <c r="D45" s="53"/>
      <c r="E45" s="53"/>
    </row>
    <row r="46" spans="1:5" x14ac:dyDescent="0.25">
      <c r="A46" s="43" t="s">
        <v>18</v>
      </c>
      <c r="B46" s="43"/>
      <c r="C46" s="43"/>
      <c r="D46" s="43"/>
      <c r="E46" s="43"/>
    </row>
    <row r="47" spans="1:5" x14ac:dyDescent="0.25">
      <c r="A47" s="54" t="s">
        <v>58</v>
      </c>
      <c r="B47" s="54"/>
      <c r="C47" s="54"/>
      <c r="D47" s="54"/>
      <c r="E47" s="54"/>
    </row>
    <row r="48" spans="1:5" x14ac:dyDescent="0.25">
      <c r="B48" s="51" t="s">
        <v>19</v>
      </c>
      <c r="C48" s="51"/>
      <c r="D48" s="51"/>
      <c r="E48" s="5" t="s">
        <v>6</v>
      </c>
    </row>
    <row r="49" spans="1:5" x14ac:dyDescent="0.25">
      <c r="A49" s="37"/>
      <c r="B49" s="37"/>
      <c r="C49" s="37"/>
      <c r="D49" s="37"/>
      <c r="E49" s="37"/>
    </row>
    <row r="50" spans="1:5" x14ac:dyDescent="0.25">
      <c r="A50" s="54" t="s">
        <v>40</v>
      </c>
      <c r="B50" s="54"/>
      <c r="C50" s="54"/>
      <c r="D50" s="54"/>
      <c r="E50" s="54"/>
    </row>
    <row r="51" spans="1:5" x14ac:dyDescent="0.25">
      <c r="B51" s="51" t="s">
        <v>19</v>
      </c>
      <c r="C51" s="51"/>
      <c r="D51" s="51"/>
      <c r="E51" s="5" t="s">
        <v>6</v>
      </c>
    </row>
    <row r="53" spans="1:5" x14ac:dyDescent="0.25">
      <c r="A53" s="17" t="s">
        <v>56</v>
      </c>
    </row>
    <row r="54" spans="1:5" x14ac:dyDescent="0.25">
      <c r="A54" s="12" t="s">
        <v>26</v>
      </c>
    </row>
    <row r="55" spans="1:5" x14ac:dyDescent="0.25">
      <c r="A55" s="2" t="s">
        <v>32</v>
      </c>
      <c r="B55" s="13">
        <f>'1кв'!B62</f>
        <v>-513513.22000000009</v>
      </c>
    </row>
    <row r="56" spans="1:5" ht="15.75" x14ac:dyDescent="0.25">
      <c r="A56" s="14" t="s">
        <v>85</v>
      </c>
      <c r="B56" s="15"/>
    </row>
    <row r="57" spans="1:5" x14ac:dyDescent="0.25">
      <c r="A57" s="2" t="s">
        <v>29</v>
      </c>
      <c r="B57" s="15">
        <v>715820.16</v>
      </c>
    </row>
    <row r="58" spans="1:5" x14ac:dyDescent="0.25">
      <c r="A58" s="2" t="s">
        <v>49</v>
      </c>
      <c r="B58" s="15">
        <f>660*3</f>
        <v>1980</v>
      </c>
    </row>
    <row r="59" spans="1:5" x14ac:dyDescent="0.25">
      <c r="A59" s="2" t="s">
        <v>50</v>
      </c>
      <c r="B59" s="15">
        <f>150*3</f>
        <v>450</v>
      </c>
    </row>
    <row r="60" spans="1:5" x14ac:dyDescent="0.25">
      <c r="A60" s="2" t="s">
        <v>51</v>
      </c>
      <c r="B60" s="15">
        <f>300*3</f>
        <v>900</v>
      </c>
    </row>
    <row r="61" spans="1:5" ht="19.5" customHeight="1" x14ac:dyDescent="0.25">
      <c r="A61" s="36" t="s">
        <v>28</v>
      </c>
      <c r="B61" s="15">
        <f>E38</f>
        <v>947277.64</v>
      </c>
    </row>
    <row r="62" spans="1:5" x14ac:dyDescent="0.25">
      <c r="A62" s="16" t="s">
        <v>27</v>
      </c>
      <c r="B62" s="13">
        <f>B55+B57+B58+B59+B60-B61</f>
        <v>-741640.70000000007</v>
      </c>
    </row>
  </sheetData>
  <mergeCells count="29">
    <mergeCell ref="A46:E46"/>
    <mergeCell ref="A47:E47"/>
    <mergeCell ref="B48:D48"/>
    <mergeCell ref="A50:E50"/>
    <mergeCell ref="B51:D51"/>
    <mergeCell ref="A40:E40"/>
    <mergeCell ref="A41:E41"/>
    <mergeCell ref="A42:E42"/>
    <mergeCell ref="A43:E43"/>
    <mergeCell ref="A44:E44"/>
    <mergeCell ref="A45:E4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2024-08-14T12:17:19Z</dcterms:modified>
</cp:coreProperties>
</file>